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어린이공연 공모\공고문\"/>
    </mc:Choice>
  </mc:AlternateContent>
  <bookViews>
    <workbookView xWindow="0" yWindow="0" windowWidth="28800" windowHeight="12255"/>
  </bookViews>
  <sheets>
    <sheet name="양식" sheetId="4" r:id="rId1"/>
  </sheets>
  <definedNames>
    <definedName name="_xlnm.Print_Area" localSheetId="0">양식!$A$1:$H$35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16" i="4"/>
  <c r="G13" i="4"/>
  <c r="G5" i="4"/>
  <c r="G12" i="4"/>
  <c r="G6" i="4"/>
  <c r="G22" i="4" l="1"/>
  <c r="G7" i="4"/>
  <c r="G8" i="4"/>
  <c r="G24" i="4"/>
  <c r="G26" i="4"/>
  <c r="G25" i="4"/>
  <c r="G17" i="4"/>
  <c r="G9" i="4"/>
  <c r="G10" i="4"/>
  <c r="G11" i="4"/>
  <c r="G23" i="4"/>
  <c r="G20" i="4" l="1"/>
  <c r="G28" i="4"/>
  <c r="G15" i="4"/>
  <c r="G29" i="4" l="1"/>
</calcChain>
</file>

<file path=xl/sharedStrings.xml><?xml version="1.0" encoding="utf-8"?>
<sst xmlns="http://schemas.openxmlformats.org/spreadsheetml/2006/main" count="76" uniqueCount="67">
  <si>
    <t>사례비</t>
    <phoneticPr fontId="1" type="noConversion"/>
  </si>
  <si>
    <t>운영비</t>
    <phoneticPr fontId="1" type="noConversion"/>
  </si>
  <si>
    <t>보험료</t>
    <phoneticPr fontId="1" type="noConversion"/>
  </si>
  <si>
    <t>소계</t>
    <phoneticPr fontId="1" type="noConversion"/>
  </si>
  <si>
    <t>합계</t>
    <phoneticPr fontId="1" type="noConversion"/>
  </si>
  <si>
    <t>목</t>
    <phoneticPr fontId="1" type="noConversion"/>
  </si>
  <si>
    <t>세목</t>
    <phoneticPr fontId="1" type="noConversion"/>
  </si>
  <si>
    <t>비고</t>
    <phoneticPr fontId="1" type="noConversion"/>
  </si>
  <si>
    <t>4,000,000*1식</t>
    <phoneticPr fontId="1" type="noConversion"/>
  </si>
  <si>
    <t>기획</t>
    <phoneticPr fontId="1" type="noConversion"/>
  </si>
  <si>
    <t>산출내역(원)</t>
    <phoneticPr fontId="1" type="noConversion"/>
  </si>
  <si>
    <t>금액(원)</t>
    <phoneticPr fontId="1" type="noConversion"/>
  </si>
  <si>
    <t>일반용역비</t>
    <phoneticPr fontId="1" type="noConversion"/>
  </si>
  <si>
    <t>세부내용</t>
    <phoneticPr fontId="1" type="noConversion"/>
  </si>
  <si>
    <t>구분</t>
    <phoneticPr fontId="1" type="noConversion"/>
  </si>
  <si>
    <t>연출</t>
    <phoneticPr fontId="1" type="noConversion"/>
  </si>
  <si>
    <t>무대디자인</t>
    <phoneticPr fontId="1" type="noConversion"/>
  </si>
  <si>
    <t>음악(작곡)</t>
    <phoneticPr fontId="1" type="noConversion"/>
  </si>
  <si>
    <t>조명감독</t>
    <phoneticPr fontId="1" type="noConversion"/>
  </si>
  <si>
    <t>음향감독</t>
    <phoneticPr fontId="1" type="noConversion"/>
  </si>
  <si>
    <t>의상디자인</t>
    <phoneticPr fontId="1" type="noConversion"/>
  </si>
  <si>
    <t>무대미술</t>
    <phoneticPr fontId="1" type="noConversion"/>
  </si>
  <si>
    <t>작곡, 녹음</t>
    <phoneticPr fontId="1" type="noConversion"/>
  </si>
  <si>
    <t>조명디자인</t>
    <phoneticPr fontId="1" type="noConversion"/>
  </si>
  <si>
    <t>음향디자인</t>
    <phoneticPr fontId="1" type="noConversion"/>
  </si>
  <si>
    <t>의상디자인, 제작</t>
    <phoneticPr fontId="1" type="noConversion"/>
  </si>
  <si>
    <t>제작비</t>
    <phoneticPr fontId="1" type="noConversion"/>
  </si>
  <si>
    <t>무대제작</t>
    <phoneticPr fontId="1" type="noConversion"/>
  </si>
  <si>
    <t>진행비</t>
    <phoneticPr fontId="1" type="noConversion"/>
  </si>
  <si>
    <t>연습실대관</t>
    <phoneticPr fontId="1" type="noConversion"/>
  </si>
  <si>
    <t>화물차</t>
    <phoneticPr fontId="1" type="noConversion"/>
  </si>
  <si>
    <t>교통비</t>
    <phoneticPr fontId="1" type="noConversion"/>
  </si>
  <si>
    <t>숙박비</t>
    <phoneticPr fontId="1" type="noConversion"/>
  </si>
  <si>
    <t>소품제작</t>
    <phoneticPr fontId="1" type="noConversion"/>
  </si>
  <si>
    <t>소품 제작 등</t>
    <phoneticPr fontId="1" type="noConversion"/>
  </si>
  <si>
    <t>무대장치 및 대도구 제작</t>
    <phoneticPr fontId="1" type="noConversion"/>
  </si>
  <si>
    <t>연습실사용료</t>
    <phoneticPr fontId="1" type="noConversion"/>
  </si>
  <si>
    <t>본 공연 화물운송</t>
    <phoneticPr fontId="1" type="noConversion"/>
  </si>
  <si>
    <t>상해보험 등</t>
    <phoneticPr fontId="1" type="noConversion"/>
  </si>
  <si>
    <t>본 공연 체류비 등</t>
    <phoneticPr fontId="1" type="noConversion"/>
  </si>
  <si>
    <t>숙비</t>
    <phoneticPr fontId="1" type="noConversion"/>
  </si>
  <si>
    <t>※해당 양식 및 예시를 기준으로 수정, 보완하여 작성하시기 바랍니다.</t>
    <phoneticPr fontId="1" type="noConversion"/>
  </si>
  <si>
    <t>2,000,000*1식</t>
    <phoneticPr fontId="1" type="noConversion"/>
  </si>
  <si>
    <t>300,000*1식</t>
    <phoneticPr fontId="1" type="noConversion"/>
  </si>
  <si>
    <t>배우</t>
    <phoneticPr fontId="1" type="noConversion"/>
  </si>
  <si>
    <t>출연료</t>
    <phoneticPr fontId="1" type="noConversion"/>
  </si>
  <si>
    <t>연습비 포함</t>
    <phoneticPr fontId="1" type="noConversion"/>
  </si>
  <si>
    <t>2023년 본 공연 3일 4회 기준</t>
    <phoneticPr fontId="1" type="noConversion"/>
  </si>
  <si>
    <t>1,500,000*1식</t>
    <phoneticPr fontId="1" type="noConversion"/>
  </si>
  <si>
    <t>50,000*8명*4박</t>
    <phoneticPr fontId="1" type="noConversion"/>
  </si>
  <si>
    <t>1,000,000*1식</t>
    <phoneticPr fontId="1" type="noConversion"/>
  </si>
  <si>
    <t>20,000*8명*5일</t>
    <phoneticPr fontId="1" type="noConversion"/>
  </si>
  <si>
    <t>100,000*8명*2회(왕복)</t>
    <phoneticPr fontId="1" type="noConversion"/>
  </si>
  <si>
    <t>350,000*1대*2회(왕복)</t>
    <phoneticPr fontId="1" type="noConversion"/>
  </si>
  <si>
    <t>행정, 기록</t>
    <phoneticPr fontId="1" type="noConversion"/>
  </si>
  <si>
    <t>3. 본 공연 시 체류비(광주)는 진행비 내 포함되어야 합니다.</t>
    <phoneticPr fontId="1" type="noConversion"/>
  </si>
  <si>
    <t>4. 지원 예산은 최종 선정 이 후 ACC와 창작자 간 세부 협의를 통해 최종 확정됩니다.</t>
    <phoneticPr fontId="1" type="noConversion"/>
  </si>
  <si>
    <t>*예산서 작성 시 유의사항</t>
    <phoneticPr fontId="1" type="noConversion"/>
  </si>
  <si>
    <t>3,000,000*1식</t>
    <phoneticPr fontId="1" type="noConversion"/>
  </si>
  <si>
    <t>2,300,000*4명</t>
    <phoneticPr fontId="1" type="noConversion"/>
  </si>
  <si>
    <t>100,000*8일</t>
    <phoneticPr fontId="1" type="noConversion"/>
  </si>
  <si>
    <t>2. 제작진(스텝포함) 사례비는 본 공연 제작 프로덕션에 한하며, 단체 운영을 위한 월급여 개념의 산출은 불가합니다. 예) 기획*2,000,000원*5개월 (불가)</t>
    <phoneticPr fontId="1" type="noConversion"/>
  </si>
  <si>
    <t>예시) 극작, 각색</t>
    <phoneticPr fontId="1" type="noConversion"/>
  </si>
  <si>
    <r>
      <rPr>
        <sz val="11"/>
        <color rgb="FF0070C0"/>
        <rFont val="맑은 고딕"/>
        <family val="3"/>
        <charset val="129"/>
        <scheme val="minor"/>
      </rPr>
      <t>예시)</t>
    </r>
    <r>
      <rPr>
        <sz val="11"/>
        <color theme="1"/>
        <rFont val="맑은 고딕"/>
        <family val="2"/>
        <charset val="129"/>
        <scheme val="minor"/>
      </rPr>
      <t xml:space="preserve"> 작가</t>
    </r>
    <phoneticPr fontId="1" type="noConversion"/>
  </si>
  <si>
    <t>예시)  2,500,000*1식</t>
    <phoneticPr fontId="1" type="noConversion"/>
  </si>
  <si>
    <t>[ 작품명 ] 예산서</t>
    <phoneticPr fontId="1" type="noConversion"/>
  </si>
  <si>
    <t>1. 사례비는 총 예산 대비 65% 내에서 편성가능합니다.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</si>
</sst>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41" fontId="2" fillId="3" borderId="9" xfId="0" applyNumberFormat="1" applyFont="1" applyFill="1" applyBorder="1">
      <alignment vertical="center"/>
    </xf>
    <xf numFmtId="0" fontId="0" fillId="3" borderId="10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1" fontId="2" fillId="4" borderId="12" xfId="0" applyNumberFormat="1" applyFont="1" applyFill="1" applyBorder="1">
      <alignment vertical="center"/>
    </xf>
    <xf numFmtId="0" fontId="0" fillId="4" borderId="13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41" fontId="7" fillId="0" borderId="9" xfId="0" applyNumberFormat="1" applyFont="1" applyBorder="1">
      <alignment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0" borderId="0" xfId="0" applyNumberFormat="1" applyFont="1">
      <alignment vertic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0" fontId="10" fillId="0" borderId="5" xfId="0" quotePrefix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zoomScale="85" zoomScaleNormal="85" workbookViewId="0">
      <selection activeCell="F37" sqref="F37"/>
    </sheetView>
  </sheetViews>
  <sheetFormatPr defaultRowHeight="16.5" x14ac:dyDescent="0.3"/>
  <cols>
    <col min="2" max="2" width="14.125" customWidth="1"/>
    <col min="3" max="3" width="12.5" customWidth="1"/>
    <col min="4" max="4" width="25" style="2" customWidth="1"/>
    <col min="5" max="5" width="37.875" style="2" customWidth="1"/>
    <col min="6" max="6" width="28.25" style="2" customWidth="1"/>
    <col min="7" max="7" width="22" style="16" customWidth="1"/>
    <col min="8" max="8" width="35.5" customWidth="1"/>
    <col min="10" max="10" width="11.875" bestFit="1" customWidth="1"/>
  </cols>
  <sheetData>
    <row r="1" spans="1:8" s="2" customFormat="1" ht="37.5" customHeight="1" x14ac:dyDescent="0.3">
      <c r="A1" s="21" t="s">
        <v>65</v>
      </c>
      <c r="B1" s="22"/>
      <c r="C1" s="22"/>
      <c r="D1" s="22"/>
      <c r="E1" s="22"/>
      <c r="F1" s="22"/>
      <c r="G1" s="22"/>
      <c r="H1" s="23"/>
    </row>
    <row r="2" spans="1:8" s="2" customFormat="1" ht="15.75" customHeight="1" x14ac:dyDescent="0.3">
      <c r="A2" s="24" t="s">
        <v>41</v>
      </c>
      <c r="B2" s="25"/>
      <c r="C2" s="25"/>
      <c r="D2" s="25"/>
      <c r="E2" s="25"/>
      <c r="F2" s="25"/>
      <c r="G2" s="25"/>
      <c r="H2" s="26"/>
    </row>
    <row r="3" spans="1:8" s="2" customFormat="1" ht="22.5" customHeight="1" thickBot="1" x14ac:dyDescent="0.35">
      <c r="A3" s="27" t="s">
        <v>47</v>
      </c>
      <c r="B3" s="28"/>
      <c r="C3" s="28"/>
      <c r="D3" s="28"/>
      <c r="E3" s="28"/>
      <c r="F3" s="28"/>
      <c r="G3" s="28"/>
      <c r="H3" s="29"/>
    </row>
    <row r="4" spans="1:8" ht="22.5" customHeight="1" x14ac:dyDescent="0.3">
      <c r="A4" s="3" t="s">
        <v>5</v>
      </c>
      <c r="B4" s="32" t="s">
        <v>6</v>
      </c>
      <c r="C4" s="33"/>
      <c r="D4" s="4" t="s">
        <v>14</v>
      </c>
      <c r="E4" s="4" t="s">
        <v>13</v>
      </c>
      <c r="F4" s="4" t="s">
        <v>10</v>
      </c>
      <c r="G4" s="15" t="s">
        <v>11</v>
      </c>
      <c r="H4" s="9" t="s">
        <v>7</v>
      </c>
    </row>
    <row r="5" spans="1:8" ht="20.25" customHeight="1" x14ac:dyDescent="0.3">
      <c r="A5" s="30" t="s">
        <v>1</v>
      </c>
      <c r="B5" s="31" t="s">
        <v>12</v>
      </c>
      <c r="C5" s="37" t="s">
        <v>0</v>
      </c>
      <c r="D5" s="18" t="s">
        <v>63</v>
      </c>
      <c r="E5" s="8" t="s">
        <v>62</v>
      </c>
      <c r="F5" s="8" t="s">
        <v>64</v>
      </c>
      <c r="G5" s="14">
        <f>2500000*1</f>
        <v>2500000</v>
      </c>
      <c r="H5" s="5"/>
    </row>
    <row r="6" spans="1:8" ht="20.25" customHeight="1" x14ac:dyDescent="0.3">
      <c r="A6" s="30"/>
      <c r="B6" s="31"/>
      <c r="C6" s="31"/>
      <c r="D6" s="8" t="s">
        <v>15</v>
      </c>
      <c r="E6" s="8" t="s">
        <v>15</v>
      </c>
      <c r="F6" s="8" t="s">
        <v>58</v>
      </c>
      <c r="G6" s="14">
        <f>3000000*1</f>
        <v>3000000</v>
      </c>
      <c r="H6" s="5"/>
    </row>
    <row r="7" spans="1:8" ht="20.25" customHeight="1" x14ac:dyDescent="0.3">
      <c r="A7" s="30"/>
      <c r="B7" s="31"/>
      <c r="C7" s="31"/>
      <c r="D7" s="8" t="s">
        <v>17</v>
      </c>
      <c r="E7" s="8" t="s">
        <v>22</v>
      </c>
      <c r="F7" s="8" t="s">
        <v>42</v>
      </c>
      <c r="G7" s="14">
        <f>2000000*1</f>
        <v>2000000</v>
      </c>
      <c r="H7" s="5"/>
    </row>
    <row r="8" spans="1:8" ht="20.25" customHeight="1" x14ac:dyDescent="0.3">
      <c r="A8" s="30"/>
      <c r="B8" s="31"/>
      <c r="C8" s="31"/>
      <c r="D8" s="8" t="s">
        <v>16</v>
      </c>
      <c r="E8" s="8" t="s">
        <v>21</v>
      </c>
      <c r="F8" s="8" t="s">
        <v>48</v>
      </c>
      <c r="G8" s="14">
        <f>1500000*1</f>
        <v>1500000</v>
      </c>
      <c r="H8" s="5"/>
    </row>
    <row r="9" spans="1:8" ht="20.25" customHeight="1" x14ac:dyDescent="0.3">
      <c r="A9" s="30"/>
      <c r="B9" s="31"/>
      <c r="C9" s="31"/>
      <c r="D9" s="8" t="s">
        <v>18</v>
      </c>
      <c r="E9" s="8" t="s">
        <v>23</v>
      </c>
      <c r="F9" s="8" t="s">
        <v>48</v>
      </c>
      <c r="G9" s="14">
        <f t="shared" ref="G9:G11" si="0">1500000*1</f>
        <v>1500000</v>
      </c>
      <c r="H9" s="5"/>
    </row>
    <row r="10" spans="1:8" ht="20.25" customHeight="1" x14ac:dyDescent="0.3">
      <c r="A10" s="30"/>
      <c r="B10" s="31"/>
      <c r="C10" s="31"/>
      <c r="D10" s="8" t="s">
        <v>19</v>
      </c>
      <c r="E10" s="8" t="s">
        <v>24</v>
      </c>
      <c r="F10" s="8" t="s">
        <v>48</v>
      </c>
      <c r="G10" s="14">
        <f t="shared" si="0"/>
        <v>1500000</v>
      </c>
      <c r="H10" s="5"/>
    </row>
    <row r="11" spans="1:8" ht="20.25" customHeight="1" x14ac:dyDescent="0.3">
      <c r="A11" s="30"/>
      <c r="B11" s="31"/>
      <c r="C11" s="31"/>
      <c r="D11" s="8" t="s">
        <v>20</v>
      </c>
      <c r="E11" s="8" t="s">
        <v>25</v>
      </c>
      <c r="F11" s="8" t="s">
        <v>48</v>
      </c>
      <c r="G11" s="14">
        <f t="shared" si="0"/>
        <v>1500000</v>
      </c>
      <c r="H11" s="5"/>
    </row>
    <row r="12" spans="1:8" ht="20.25" customHeight="1" x14ac:dyDescent="0.3">
      <c r="A12" s="30"/>
      <c r="B12" s="31"/>
      <c r="C12" s="31"/>
      <c r="D12" s="8" t="s">
        <v>9</v>
      </c>
      <c r="E12" s="8" t="s">
        <v>54</v>
      </c>
      <c r="F12" s="8" t="s">
        <v>48</v>
      </c>
      <c r="G12" s="14">
        <f>1500000*1</f>
        <v>1500000</v>
      </c>
      <c r="H12" s="5"/>
    </row>
    <row r="13" spans="1:8" ht="20.25" customHeight="1" x14ac:dyDescent="0.3">
      <c r="A13" s="30"/>
      <c r="B13" s="31"/>
      <c r="C13" s="31"/>
      <c r="D13" s="8" t="s">
        <v>45</v>
      </c>
      <c r="E13" s="8" t="s">
        <v>44</v>
      </c>
      <c r="F13" s="8" t="s">
        <v>59</v>
      </c>
      <c r="G13" s="14">
        <f>2300000*4</f>
        <v>9200000</v>
      </c>
      <c r="H13" s="5" t="s">
        <v>46</v>
      </c>
    </row>
    <row r="14" spans="1:8" ht="20.25" customHeight="1" x14ac:dyDescent="0.3">
      <c r="A14" s="30"/>
      <c r="B14" s="31"/>
      <c r="C14" s="31"/>
      <c r="D14" s="8"/>
      <c r="E14" s="8"/>
      <c r="F14" s="8"/>
      <c r="G14" s="14"/>
      <c r="H14" s="5"/>
    </row>
    <row r="15" spans="1:8" ht="18" customHeight="1" x14ac:dyDescent="0.3">
      <c r="A15" s="30"/>
      <c r="B15" s="31"/>
      <c r="C15" s="31"/>
      <c r="D15" s="36" t="s">
        <v>3</v>
      </c>
      <c r="E15" s="36"/>
      <c r="F15" s="36"/>
      <c r="G15" s="6">
        <f>SUM(G5:G14)</f>
        <v>24200000</v>
      </c>
      <c r="H15" s="7"/>
    </row>
    <row r="16" spans="1:8" ht="20.25" customHeight="1" x14ac:dyDescent="0.3">
      <c r="A16" s="30"/>
      <c r="B16" s="31"/>
      <c r="C16" s="31" t="s">
        <v>26</v>
      </c>
      <c r="D16" s="17" t="s">
        <v>27</v>
      </c>
      <c r="E16" s="12" t="s">
        <v>35</v>
      </c>
      <c r="F16" s="12" t="s">
        <v>8</v>
      </c>
      <c r="G16" s="14">
        <f>4000000*1</f>
        <v>4000000</v>
      </c>
      <c r="H16" s="13"/>
    </row>
    <row r="17" spans="1:10" ht="20.25" customHeight="1" x14ac:dyDescent="0.3">
      <c r="A17" s="30"/>
      <c r="B17" s="31"/>
      <c r="C17" s="31"/>
      <c r="D17" s="8" t="s">
        <v>33</v>
      </c>
      <c r="E17" s="8" t="s">
        <v>34</v>
      </c>
      <c r="F17" s="8" t="s">
        <v>50</v>
      </c>
      <c r="G17" s="14">
        <f>1000000*1</f>
        <v>1000000</v>
      </c>
      <c r="H17" s="5"/>
    </row>
    <row r="18" spans="1:10" ht="20.25" customHeight="1" x14ac:dyDescent="0.3">
      <c r="A18" s="30"/>
      <c r="B18" s="31"/>
      <c r="C18" s="31"/>
      <c r="D18" s="8"/>
      <c r="E18" s="8"/>
      <c r="F18" s="8"/>
      <c r="G18" s="14"/>
      <c r="H18" s="5"/>
    </row>
    <row r="19" spans="1:10" ht="20.25" customHeight="1" x14ac:dyDescent="0.3">
      <c r="A19" s="30"/>
      <c r="B19" s="31"/>
      <c r="C19" s="31"/>
      <c r="D19" s="8"/>
      <c r="E19" s="8"/>
      <c r="F19" s="8"/>
      <c r="G19" s="14"/>
      <c r="H19" s="5"/>
    </row>
    <row r="20" spans="1:10" ht="18" customHeight="1" x14ac:dyDescent="0.3">
      <c r="A20" s="30"/>
      <c r="B20" s="31"/>
      <c r="C20" s="31"/>
      <c r="D20" s="36" t="s">
        <v>3</v>
      </c>
      <c r="E20" s="36"/>
      <c r="F20" s="36"/>
      <c r="G20" s="6">
        <f>SUM(G16:G19)</f>
        <v>5000000</v>
      </c>
      <c r="H20" s="7"/>
    </row>
    <row r="21" spans="1:10" ht="20.25" customHeight="1" x14ac:dyDescent="0.3">
      <c r="A21" s="30"/>
      <c r="B21" s="31"/>
      <c r="C21" s="31" t="s">
        <v>28</v>
      </c>
      <c r="D21" s="8" t="s">
        <v>29</v>
      </c>
      <c r="E21" s="8" t="s">
        <v>36</v>
      </c>
      <c r="F21" s="8" t="s">
        <v>60</v>
      </c>
      <c r="G21" s="14">
        <f>100000*8</f>
        <v>800000</v>
      </c>
      <c r="H21" s="5"/>
    </row>
    <row r="22" spans="1:10" ht="20.25" customHeight="1" x14ac:dyDescent="0.3">
      <c r="A22" s="30"/>
      <c r="B22" s="31"/>
      <c r="C22" s="31"/>
      <c r="D22" s="8" t="s">
        <v>30</v>
      </c>
      <c r="E22" s="8" t="s">
        <v>37</v>
      </c>
      <c r="F22" s="8" t="s">
        <v>53</v>
      </c>
      <c r="G22" s="14">
        <f>350000*2</f>
        <v>700000</v>
      </c>
      <c r="H22" s="5"/>
    </row>
    <row r="23" spans="1:10" ht="20.25" customHeight="1" x14ac:dyDescent="0.3">
      <c r="A23" s="30"/>
      <c r="B23" s="31"/>
      <c r="C23" s="31"/>
      <c r="D23" s="8" t="s">
        <v>2</v>
      </c>
      <c r="E23" s="8" t="s">
        <v>38</v>
      </c>
      <c r="F23" s="8" t="s">
        <v>43</v>
      </c>
      <c r="G23" s="14">
        <f>300000*1</f>
        <v>300000</v>
      </c>
      <c r="H23" s="5"/>
    </row>
    <row r="24" spans="1:10" ht="20.25" customHeight="1" x14ac:dyDescent="0.3">
      <c r="A24" s="30"/>
      <c r="B24" s="31"/>
      <c r="C24" s="31"/>
      <c r="D24" s="8" t="s">
        <v>31</v>
      </c>
      <c r="E24" s="8" t="s">
        <v>39</v>
      </c>
      <c r="F24" s="8" t="s">
        <v>52</v>
      </c>
      <c r="G24" s="14">
        <f>100000*8*2</f>
        <v>1600000</v>
      </c>
      <c r="H24" s="5"/>
    </row>
    <row r="25" spans="1:10" ht="20.25" customHeight="1" x14ac:dyDescent="0.3">
      <c r="A25" s="30"/>
      <c r="B25" s="31"/>
      <c r="C25" s="31"/>
      <c r="D25" s="8" t="s">
        <v>40</v>
      </c>
      <c r="E25" s="8" t="s">
        <v>39</v>
      </c>
      <c r="F25" s="8" t="s">
        <v>51</v>
      </c>
      <c r="G25" s="14">
        <f>20000*8*5</f>
        <v>800000</v>
      </c>
      <c r="H25" s="5"/>
    </row>
    <row r="26" spans="1:10" ht="20.25" customHeight="1" x14ac:dyDescent="0.3">
      <c r="A26" s="30"/>
      <c r="B26" s="31"/>
      <c r="C26" s="31"/>
      <c r="D26" s="8" t="s">
        <v>32</v>
      </c>
      <c r="E26" s="8" t="s">
        <v>39</v>
      </c>
      <c r="F26" s="8" t="s">
        <v>49</v>
      </c>
      <c r="G26" s="14">
        <f>50000*8*4</f>
        <v>1600000</v>
      </c>
      <c r="H26" s="5"/>
    </row>
    <row r="27" spans="1:10" ht="20.25" customHeight="1" x14ac:dyDescent="0.3">
      <c r="A27" s="30"/>
      <c r="B27" s="31"/>
      <c r="C27" s="31"/>
      <c r="D27" s="8"/>
      <c r="E27" s="8"/>
      <c r="F27" s="8"/>
      <c r="G27" s="14"/>
      <c r="H27" s="5"/>
    </row>
    <row r="28" spans="1:10" ht="18" customHeight="1" x14ac:dyDescent="0.3">
      <c r="A28" s="30"/>
      <c r="B28" s="31"/>
      <c r="C28" s="38"/>
      <c r="D28" s="36" t="s">
        <v>3</v>
      </c>
      <c r="E28" s="36"/>
      <c r="F28" s="36"/>
      <c r="G28" s="6">
        <f>SUM(G21:G27)</f>
        <v>5800000</v>
      </c>
      <c r="H28" s="7"/>
      <c r="J28" s="1"/>
    </row>
    <row r="29" spans="1:10" ht="20.25" customHeight="1" thickBot="1" x14ac:dyDescent="0.35">
      <c r="A29" s="34" t="s">
        <v>4</v>
      </c>
      <c r="B29" s="35"/>
      <c r="C29" s="35"/>
      <c r="D29" s="35"/>
      <c r="E29" s="35"/>
      <c r="F29" s="35"/>
      <c r="G29" s="10">
        <f>G15+G20+G28</f>
        <v>35000000</v>
      </c>
      <c r="H29" s="11"/>
    </row>
    <row r="31" spans="1:10" x14ac:dyDescent="0.3">
      <c r="A31" s="20" t="s">
        <v>57</v>
      </c>
      <c r="B31" s="20"/>
      <c r="C31" s="20"/>
      <c r="D31" s="20"/>
      <c r="E31" s="20"/>
      <c r="F31" s="20"/>
      <c r="G31" s="20"/>
      <c r="H31" s="20"/>
    </row>
    <row r="32" spans="1:10" x14ac:dyDescent="0.3">
      <c r="A32" s="19" t="s">
        <v>66</v>
      </c>
      <c r="B32" s="19"/>
      <c r="C32" s="19"/>
      <c r="D32" s="19"/>
      <c r="E32" s="19"/>
      <c r="F32" s="19"/>
      <c r="G32" s="19"/>
      <c r="H32" s="19"/>
    </row>
    <row r="33" spans="1:8" x14ac:dyDescent="0.3">
      <c r="A33" s="19" t="s">
        <v>61</v>
      </c>
      <c r="B33" s="19"/>
      <c r="C33" s="19"/>
      <c r="D33" s="19"/>
      <c r="E33" s="19"/>
      <c r="F33" s="19"/>
      <c r="G33" s="19"/>
      <c r="H33" s="19"/>
    </row>
    <row r="34" spans="1:8" x14ac:dyDescent="0.3">
      <c r="A34" s="19" t="s">
        <v>55</v>
      </c>
      <c r="B34" s="19"/>
      <c r="C34" s="19"/>
      <c r="D34" s="19"/>
      <c r="E34" s="19"/>
      <c r="F34" s="19"/>
      <c r="G34" s="19"/>
      <c r="H34" s="19"/>
    </row>
    <row r="35" spans="1:8" x14ac:dyDescent="0.3">
      <c r="A35" s="19" t="s">
        <v>56</v>
      </c>
      <c r="B35" s="19"/>
      <c r="C35" s="19"/>
      <c r="D35" s="19"/>
      <c r="E35" s="19"/>
      <c r="F35" s="19"/>
      <c r="G35" s="19"/>
      <c r="H35" s="19"/>
    </row>
  </sheetData>
  <mergeCells count="18">
    <mergeCell ref="A29:F29"/>
    <mergeCell ref="D28:F28"/>
    <mergeCell ref="C5:C15"/>
    <mergeCell ref="C16:C20"/>
    <mergeCell ref="C21:C28"/>
    <mergeCell ref="D20:F20"/>
    <mergeCell ref="D15:F15"/>
    <mergeCell ref="A1:H1"/>
    <mergeCell ref="A2:H2"/>
    <mergeCell ref="A3:H3"/>
    <mergeCell ref="A5:A28"/>
    <mergeCell ref="B5:B28"/>
    <mergeCell ref="B4:C4"/>
    <mergeCell ref="A35:H35"/>
    <mergeCell ref="A31:H31"/>
    <mergeCell ref="A32:H32"/>
    <mergeCell ref="A33:H33"/>
    <mergeCell ref="A34:H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양식</vt:lpstr>
      <vt:lpstr>양식!Print_Area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2022-06-14T01:33:29Z</cp:lastPrinted>
  <dcterms:created xsi:type="dcterms:W3CDTF">2022-02-21T07:43:12Z</dcterms:created>
  <dcterms:modified xsi:type="dcterms:W3CDTF">2022-06-30T07:15:06Z</dcterms:modified>
</cp:coreProperties>
</file>